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vdelningar\Försäkringsavdelningen\AnvDoc\Valcentralen (PU)\Statistik\KAP statistik till webben\Flyttstatistik KAP-KL\2023\"/>
    </mc:Choice>
  </mc:AlternateContent>
  <xr:revisionPtr revIDLastSave="0" documentId="13_ncr:1_{59F0FB98-2ED5-4B5A-91EB-454B8A114382}" xr6:coauthVersionLast="47" xr6:coauthVersionMax="47" xr10:uidLastSave="{00000000-0000-0000-0000-000000000000}"/>
  <bookViews>
    <workbookView xWindow="39315" yWindow="345" windowWidth="17250" windowHeight="15330" xr2:uid="{00000000-000D-0000-FFFF-FFFF00000000}"/>
  </bookViews>
  <sheets>
    <sheet name="Q3 2023" sheetId="1" r:id="rId1"/>
    <sheet name="Juli 2023" sheetId="2" r:id="rId2"/>
    <sheet name="Augusti 2023" sheetId="3" r:id="rId3"/>
    <sheet name="September 2023" sheetId="4" r:id="rId4"/>
    <sheet name="Fördelning mellan trad fon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 a="1"/>
  <c r="C13" i="5" s="1"/>
  <c r="E13" i="5" a="1"/>
  <c r="E13" i="5" s="1"/>
  <c r="C26" i="1"/>
  <c r="E28" i="5"/>
  <c r="D28" i="5"/>
  <c r="C28" i="5"/>
  <c r="B28" i="5"/>
  <c r="D13" i="5" l="1"/>
  <c r="B13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2" i="5"/>
  <c r="G11" i="5"/>
  <c r="G10" i="5"/>
  <c r="G9" i="5"/>
  <c r="G8" i="5"/>
  <c r="G7" i="5"/>
  <c r="G6" i="5"/>
  <c r="G5" i="5"/>
  <c r="G4" i="5"/>
  <c r="G3" i="5"/>
  <c r="G2" i="5"/>
  <c r="B23" i="3" l="1"/>
  <c r="C23" i="3"/>
  <c r="D23" i="3"/>
  <c r="E23" i="3"/>
  <c r="B24" i="4"/>
  <c r="C24" i="4"/>
  <c r="D24" i="4"/>
  <c r="E24" i="4"/>
  <c r="B24" i="2"/>
  <c r="C24" i="2"/>
  <c r="D24" i="2"/>
  <c r="E24" i="2"/>
  <c r="G12" i="4"/>
  <c r="G4" i="4"/>
  <c r="G3" i="4"/>
  <c r="G9" i="4"/>
  <c r="G11" i="4"/>
  <c r="G16" i="4"/>
  <c r="G17" i="4"/>
  <c r="G18" i="4"/>
  <c r="G6" i="4"/>
  <c r="G14" i="4"/>
  <c r="G10" i="4"/>
  <c r="G15" i="4"/>
  <c r="G22" i="4"/>
  <c r="G23" i="4"/>
  <c r="G19" i="4"/>
  <c r="G2" i="4"/>
  <c r="G5" i="4"/>
  <c r="G13" i="4"/>
  <c r="G21" i="4"/>
  <c r="G8" i="4"/>
  <c r="G20" i="4"/>
  <c r="G7" i="4"/>
  <c r="G11" i="3"/>
  <c r="G10" i="3"/>
  <c r="G15" i="3"/>
  <c r="G17" i="3"/>
  <c r="G2" i="3"/>
  <c r="G7" i="3"/>
  <c r="G20" i="3"/>
  <c r="G4" i="3"/>
  <c r="G3" i="3"/>
  <c r="G21" i="3"/>
  <c r="G22" i="3"/>
  <c r="G19" i="3"/>
  <c r="G16" i="3"/>
  <c r="G5" i="3"/>
  <c r="G8" i="3"/>
  <c r="G18" i="3"/>
  <c r="G9" i="3"/>
  <c r="G6" i="3"/>
  <c r="G13" i="3"/>
  <c r="G12" i="3"/>
  <c r="G14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" i="2"/>
  <c r="B26" i="1"/>
  <c r="D26" i="1" l="1"/>
  <c r="E2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<sst xmlns="http://schemas.openxmlformats.org/spreadsheetml/2006/main" count="162" uniqueCount="40">
  <si>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</si>
  <si>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</si>
  <si>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</si>
  <si>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</si>
  <si>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</si>
  <si>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</si>
  <si>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</si>
  <si>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</si>
  <si>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</si>
  <si>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</si>
  <si>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</si>
  <si>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Folksam (Trad)</t>
  </si>
  <si>
    <t>Folksam LO (Fond)</t>
  </si>
  <si>
    <t>Futur Pension (Fond)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</si>
  <si>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</si>
  <si>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</si>
  <si>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</si>
  <si>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</si>
  <si>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</si>
  <si>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</si>
  <si>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Lärarfonder (Fond)</t>
  </si>
  <si>
    <t>Nordea (Fond)</t>
  </si>
  <si>
    <t>Nordea (Trad)</t>
  </si>
  <si>
    <t>Nordnet (Fond)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</si>
  <si>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</si>
  <si>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</si>
  <si>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</si>
  <si>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</si>
  <si>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</si>
  <si>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</si>
  <si>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</si>
  <si>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Totalt Q3 2023</t>
  </si>
  <si>
    <t>Folksam LO (fond)</t>
  </si>
  <si>
    <t>Länsförsäkringar {Trad)</t>
  </si>
  <si>
    <t>Totalt</t>
  </si>
  <si>
    <t>Nordnet (Trad)</t>
  </si>
  <si>
    <t>Totalt trad Q3 2023</t>
  </si>
  <si>
    <t>Totalt fond Q3 2023</t>
  </si>
  <si>
    <t>Försäkringsbolag trad</t>
  </si>
  <si>
    <t>Försäkringsbolag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</si>
</sst>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rgb="FFFFE699"/>
      </patternFill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3" fillId="0" borderId="1" xfId="0" applyFont="1" applyBorder="1"/>
    <xf numFmtId="0" fontId="4" fillId="3" borderId="1" xfId="0" applyFont="1" applyFill="1" applyBorder="1"/>
    <xf numFmtId="0" fontId="5" fillId="4" borderId="1" xfId="0" applyFont="1" applyFill="1" applyBorder="1"/>
    <xf numFmtId="3" fontId="5" fillId="4" borderId="1" xfId="0" applyNumberFormat="1" applyFont="1" applyFill="1" applyBorder="1"/>
    <xf numFmtId="3" fontId="6" fillId="4" borderId="1" xfId="0" applyNumberFormat="1" applyFont="1" applyFill="1" applyBorder="1"/>
    <xf numFmtId="0" fontId="6" fillId="4" borderId="1" xfId="0" applyFont="1" applyFill="1" applyBorder="1"/>
    <xf numFmtId="0" fontId="5" fillId="5" borderId="1" xfId="0" applyFont="1" applyFill="1" applyBorder="1"/>
    <xf numFmtId="3" fontId="5" fillId="5" borderId="1" xfId="0" applyNumberFormat="1" applyFont="1" applyFill="1" applyBorder="1"/>
    <xf numFmtId="3" fontId="7" fillId="6" borderId="1" xfId="0" applyNumberFormat="1" applyFont="1" applyFill="1" applyBorder="1"/>
    <xf numFmtId="0" fontId="7" fillId="7" borderId="2" xfId="0" applyFont="1" applyFill="1" applyBorder="1"/>
    <xf numFmtId="3" fontId="7" fillId="7" borderId="2" xfId="0" applyNumberFormat="1" applyFont="1" applyFill="1" applyBorder="1"/>
    <xf numFmtId="3" fontId="3" fillId="0" borderId="1" xfId="0" applyNumberFormat="1" applyFont="1" applyBorder="1"/>
    <xf numFmtId="3" fontId="4" fillId="3" borderId="1" xfId="0" applyNumberFormat="1" applyFont="1" applyFill="1" applyBorder="1"/>
    <xf numFmtId="3" fontId="2" fillId="0" borderId="0" xfId="0" applyNumberFormat="1" applyFont="1"/>
    <xf numFmtId="0" fontId="7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B26" sqref="B26:E26"/>
    </sheetView>
  </sheetViews>
  <sheetFormatPr defaultRowHeight="18" customHeight="1" x14ac:dyDescent="0.35"/>
  <cols>
    <col min="1" max="1" width="23.36328125" style="19" customWidth="1" collapsed="1"/>
    <col min="2" max="2" width="23.453125" style="19" bestFit="1" customWidth="1" collapsed="1"/>
    <col min="3" max="3" width="18.81640625" style="19" customWidth="1" collapsed="1"/>
    <col min="4" max="4" width="23.54296875" style="19" bestFit="1" customWidth="1" collapsed="1"/>
    <col min="5" max="5" width="16.453125" style="19" customWidth="1" collapsed="1"/>
    <col min="6" max="6" width="14.7265625" style="19" customWidth="1" collapsed="1"/>
    <col min="7" max="7" width="22.54296875" style="19" customWidth="1" collapsed="1"/>
  </cols>
  <sheetData>
    <row r="1" spans="1:7" ht="18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t="18" customHeight="1" x14ac:dyDescent="0.35">
      <c r="A2" s="17" t="s">
        <v>7</v>
      </c>
      <c r="B2" s="3">
        <v>1</v>
      </c>
      <c r="C2" s="3">
        <v>551237.93000000005</v>
      </c>
      <c r="D2" s="3">
        <v>9</v>
      </c>
      <c r="E2" s="3">
        <v>1382788.88</v>
      </c>
      <c r="F2" s="3">
        <v>-8</v>
      </c>
      <c r="G2" s="3">
        <f>SUM(C2-E2)</f>
        <v>-831550.94999999984</v>
      </c>
    </row>
    <row r="3" spans="1:7" ht="18" customHeight="1" x14ac:dyDescent="0.35">
      <c r="A3" s="17" t="s">
        <v>8</v>
      </c>
      <c r="B3" s="3">
        <v>63</v>
      </c>
      <c r="C3" s="3">
        <v>10871943.01</v>
      </c>
      <c r="D3" s="3">
        <v>105</v>
      </c>
      <c r="E3" s="3">
        <v>22491805.219999999</v>
      </c>
      <c r="F3" s="3">
        <v>-42</v>
      </c>
      <c r="G3" s="3">
        <f t="shared" ref="G3:G25" si="0">SUM(C3-E3)</f>
        <v>-11619862.209999999</v>
      </c>
    </row>
    <row r="4" spans="1:7" ht="18" customHeight="1" x14ac:dyDescent="0.35">
      <c r="A4" s="17" t="s">
        <v>9</v>
      </c>
      <c r="B4" s="3">
        <v>6</v>
      </c>
      <c r="C4" s="3">
        <v>1877608.45</v>
      </c>
      <c r="D4" s="3">
        <v>167</v>
      </c>
      <c r="E4" s="3">
        <v>23430315.219999999</v>
      </c>
      <c r="F4" s="3">
        <v>-161</v>
      </c>
      <c r="G4" s="3">
        <f t="shared" si="0"/>
        <v>-21552706.77</v>
      </c>
    </row>
    <row r="5" spans="1:7" ht="18" customHeight="1" x14ac:dyDescent="0.35">
      <c r="A5" s="17" t="s">
        <v>10</v>
      </c>
      <c r="B5" s="3">
        <v>0</v>
      </c>
      <c r="C5" s="3">
        <v>0</v>
      </c>
      <c r="D5" s="3">
        <v>6</v>
      </c>
      <c r="E5" s="3">
        <v>1959112.19</v>
      </c>
      <c r="F5" s="3">
        <v>-6</v>
      </c>
      <c r="G5" s="3">
        <f t="shared" si="0"/>
        <v>-1959112.19</v>
      </c>
    </row>
    <row r="6" spans="1:7" ht="18" customHeight="1" x14ac:dyDescent="0.35">
      <c r="A6" s="17" t="s">
        <v>11</v>
      </c>
      <c r="B6" s="3">
        <v>0</v>
      </c>
      <c r="C6" s="3">
        <v>0</v>
      </c>
      <c r="D6" s="3">
        <v>10</v>
      </c>
      <c r="E6" s="3">
        <v>1469467.28</v>
      </c>
      <c r="F6" s="3">
        <v>-10</v>
      </c>
      <c r="G6" s="3">
        <f t="shared" si="0"/>
        <v>-1469467.28</v>
      </c>
    </row>
    <row r="7" spans="1:7" ht="18" customHeight="1" x14ac:dyDescent="0.35">
      <c r="A7" s="17" t="s">
        <v>32</v>
      </c>
      <c r="B7" s="3">
        <v>119</v>
      </c>
      <c r="C7" s="3">
        <v>17074138.609999999</v>
      </c>
      <c r="D7" s="3">
        <v>45</v>
      </c>
      <c r="E7" s="3">
        <v>11080806.9</v>
      </c>
      <c r="F7" s="3">
        <v>74</v>
      </c>
      <c r="G7" s="3">
        <f t="shared" si="0"/>
        <v>5993331.709999999</v>
      </c>
    </row>
    <row r="8" spans="1:7" ht="18" customHeight="1" x14ac:dyDescent="0.35">
      <c r="A8" s="17" t="s">
        <v>13</v>
      </c>
      <c r="B8" s="3">
        <v>67</v>
      </c>
      <c r="C8" s="3">
        <v>14044432.890000001</v>
      </c>
      <c r="D8" s="3">
        <v>29</v>
      </c>
      <c r="E8" s="3">
        <v>7966058.7800000003</v>
      </c>
      <c r="F8" s="3">
        <v>38</v>
      </c>
      <c r="G8" s="3">
        <f t="shared" si="0"/>
        <v>6078374.1100000003</v>
      </c>
    </row>
    <row r="9" spans="1:7" ht="18" customHeight="1" x14ac:dyDescent="0.35">
      <c r="A9" s="17" t="s">
        <v>15</v>
      </c>
      <c r="B9" s="3">
        <v>0</v>
      </c>
      <c r="C9" s="3">
        <v>0</v>
      </c>
      <c r="D9" s="3">
        <v>1</v>
      </c>
      <c r="E9" s="3">
        <v>19846.66</v>
      </c>
      <c r="F9" s="3">
        <v>-1</v>
      </c>
      <c r="G9" s="3">
        <f t="shared" si="0"/>
        <v>-19846.66</v>
      </c>
    </row>
    <row r="10" spans="1:7" ht="18" customHeight="1" x14ac:dyDescent="0.35">
      <c r="A10" s="17" t="s">
        <v>14</v>
      </c>
      <c r="B10" s="3">
        <v>210</v>
      </c>
      <c r="C10" s="3">
        <v>35524494.109999999</v>
      </c>
      <c r="D10" s="3">
        <v>121</v>
      </c>
      <c r="E10" s="3">
        <v>22832370.579999998</v>
      </c>
      <c r="F10" s="3">
        <v>89</v>
      </c>
      <c r="G10" s="3">
        <f t="shared" si="0"/>
        <v>12692123.530000001</v>
      </c>
    </row>
    <row r="11" spans="1:7" ht="18" customHeight="1" x14ac:dyDescent="0.35">
      <c r="A11" s="17" t="s">
        <v>16</v>
      </c>
      <c r="B11" s="3">
        <v>11</v>
      </c>
      <c r="C11" s="3">
        <v>1014264.56</v>
      </c>
      <c r="D11" s="3">
        <v>38</v>
      </c>
      <c r="E11" s="3">
        <v>10799027.220000001</v>
      </c>
      <c r="F11" s="3">
        <v>-27</v>
      </c>
      <c r="G11" s="3">
        <f t="shared" si="0"/>
        <v>-9784762.6600000001</v>
      </c>
    </row>
    <row r="12" spans="1:7" ht="18" customHeight="1" x14ac:dyDescent="0.35">
      <c r="A12" s="17" t="s">
        <v>17</v>
      </c>
      <c r="B12" s="3">
        <v>29</v>
      </c>
      <c r="C12" s="3">
        <v>4689936.9400000004</v>
      </c>
      <c r="D12" s="3">
        <v>921</v>
      </c>
      <c r="E12" s="3">
        <v>127194263.25</v>
      </c>
      <c r="F12" s="3">
        <v>-892</v>
      </c>
      <c r="G12" s="3">
        <f t="shared" si="0"/>
        <v>-122504326.31</v>
      </c>
    </row>
    <row r="13" spans="1:7" ht="18" customHeight="1" x14ac:dyDescent="0.35">
      <c r="A13" s="17" t="s">
        <v>18</v>
      </c>
      <c r="B13" s="3">
        <v>217</v>
      </c>
      <c r="C13" s="3">
        <v>42606791.149999999</v>
      </c>
      <c r="D13" s="3">
        <v>52</v>
      </c>
      <c r="E13" s="3">
        <v>5910239</v>
      </c>
      <c r="F13" s="3">
        <v>165</v>
      </c>
      <c r="G13" s="3">
        <f t="shared" si="0"/>
        <v>36696552.149999999</v>
      </c>
    </row>
    <row r="14" spans="1:7" ht="18" customHeight="1" x14ac:dyDescent="0.35">
      <c r="A14" s="17" t="s">
        <v>19</v>
      </c>
      <c r="B14" s="3">
        <v>0</v>
      </c>
      <c r="C14" s="3">
        <v>0</v>
      </c>
      <c r="D14" s="3">
        <v>6</v>
      </c>
      <c r="E14" s="3">
        <v>258035</v>
      </c>
      <c r="F14" s="3">
        <v>-6</v>
      </c>
      <c r="G14" s="3">
        <f t="shared" si="0"/>
        <v>-258035</v>
      </c>
    </row>
    <row r="15" spans="1:7" ht="18" customHeight="1" x14ac:dyDescent="0.35">
      <c r="A15" s="17" t="s">
        <v>20</v>
      </c>
      <c r="B15" s="3">
        <v>2</v>
      </c>
      <c r="C15" s="3">
        <v>553632</v>
      </c>
      <c r="D15" s="3">
        <v>20</v>
      </c>
      <c r="E15" s="3">
        <v>6616389.21</v>
      </c>
      <c r="F15" s="3">
        <v>-18</v>
      </c>
      <c r="G15" s="3">
        <f t="shared" si="0"/>
        <v>-6062757.21</v>
      </c>
    </row>
    <row r="16" spans="1:7" ht="18" customHeight="1" x14ac:dyDescent="0.35">
      <c r="A16" s="17" t="s">
        <v>22</v>
      </c>
      <c r="B16" s="3">
        <v>0</v>
      </c>
      <c r="C16" s="3">
        <v>0</v>
      </c>
      <c r="D16" s="3">
        <v>5</v>
      </c>
      <c r="E16" s="3">
        <v>139525</v>
      </c>
      <c r="F16" s="3">
        <v>-5</v>
      </c>
      <c r="G16" s="3">
        <f t="shared" si="0"/>
        <v>-139525</v>
      </c>
    </row>
    <row r="17" spans="1:7" ht="18" customHeight="1" x14ac:dyDescent="0.35">
      <c r="A17" s="17" t="s">
        <v>21</v>
      </c>
      <c r="B17" s="3">
        <v>382</v>
      </c>
      <c r="C17" s="3">
        <v>59187506.590000004</v>
      </c>
      <c r="D17" s="3">
        <v>81</v>
      </c>
      <c r="E17" s="3">
        <v>21055905</v>
      </c>
      <c r="F17" s="3">
        <v>301</v>
      </c>
      <c r="G17" s="3">
        <f t="shared" si="0"/>
        <v>38131601.590000004</v>
      </c>
    </row>
    <row r="18" spans="1:7" ht="18" customHeight="1" x14ac:dyDescent="0.35">
      <c r="A18" s="17" t="s">
        <v>23</v>
      </c>
      <c r="B18" s="3">
        <v>0</v>
      </c>
      <c r="C18" s="3">
        <v>0</v>
      </c>
      <c r="D18" s="3">
        <v>2</v>
      </c>
      <c r="E18" s="3">
        <v>90597.66</v>
      </c>
      <c r="F18" s="3">
        <v>-2</v>
      </c>
      <c r="G18" s="3">
        <f t="shared" si="0"/>
        <v>-90597.66</v>
      </c>
    </row>
    <row r="19" spans="1:7" ht="18" customHeight="1" x14ac:dyDescent="0.35">
      <c r="A19" s="17" t="s">
        <v>24</v>
      </c>
      <c r="B19" s="3">
        <v>174</v>
      </c>
      <c r="C19" s="3">
        <v>26504030.989999998</v>
      </c>
      <c r="D19" s="3">
        <v>81</v>
      </c>
      <c r="E19" s="3">
        <v>19672704.59</v>
      </c>
      <c r="F19" s="3">
        <v>93</v>
      </c>
      <c r="G19" s="3">
        <f t="shared" si="0"/>
        <v>6831326.3999999985</v>
      </c>
    </row>
    <row r="20" spans="1:7" ht="18" customHeight="1" x14ac:dyDescent="0.35">
      <c r="A20" s="17" t="s">
        <v>25</v>
      </c>
      <c r="B20" s="3">
        <v>0</v>
      </c>
      <c r="C20" s="3">
        <v>0</v>
      </c>
      <c r="D20" s="3">
        <v>2</v>
      </c>
      <c r="E20" s="3">
        <v>163436</v>
      </c>
      <c r="F20" s="3">
        <v>-2</v>
      </c>
      <c r="G20" s="3">
        <f t="shared" si="0"/>
        <v>-163436</v>
      </c>
    </row>
    <row r="21" spans="1:7" ht="18" customHeight="1" x14ac:dyDescent="0.35">
      <c r="A21" s="17" t="s">
        <v>26</v>
      </c>
      <c r="B21" s="3">
        <v>107</v>
      </c>
      <c r="C21" s="3">
        <v>36714298.810000002</v>
      </c>
      <c r="D21" s="3">
        <v>4</v>
      </c>
      <c r="E21" s="3">
        <v>676293</v>
      </c>
      <c r="F21" s="3">
        <v>103</v>
      </c>
      <c r="G21" s="3">
        <f t="shared" si="0"/>
        <v>36038005.810000002</v>
      </c>
    </row>
    <row r="22" spans="1:7" ht="18" customHeight="1" x14ac:dyDescent="0.35">
      <c r="A22" s="17" t="s">
        <v>28</v>
      </c>
      <c r="B22" s="3">
        <v>0</v>
      </c>
      <c r="C22" s="3">
        <v>0</v>
      </c>
      <c r="D22" s="3">
        <v>3</v>
      </c>
      <c r="E22" s="3">
        <v>307524.59999999998</v>
      </c>
      <c r="F22" s="3">
        <v>-3</v>
      </c>
      <c r="G22" s="3">
        <f t="shared" si="0"/>
        <v>-307524.59999999998</v>
      </c>
    </row>
    <row r="23" spans="1:7" ht="18" customHeight="1" x14ac:dyDescent="0.35">
      <c r="A23" s="17" t="s">
        <v>27</v>
      </c>
      <c r="B23" s="3">
        <v>0</v>
      </c>
      <c r="C23" s="3">
        <v>0</v>
      </c>
      <c r="D23" s="3">
        <v>70</v>
      </c>
      <c r="E23" s="3">
        <v>5365082.5999999996</v>
      </c>
      <c r="F23" s="3">
        <v>-70</v>
      </c>
      <c r="G23" s="3">
        <f t="shared" si="0"/>
        <v>-5365082.5999999996</v>
      </c>
    </row>
    <row r="24" spans="1:7" ht="18" customHeight="1" x14ac:dyDescent="0.35">
      <c r="A24" s="17" t="s">
        <v>29</v>
      </c>
      <c r="B24" s="3">
        <v>527</v>
      </c>
      <c r="C24" s="3">
        <v>77960153.390000001</v>
      </c>
      <c r="D24" s="3">
        <v>113</v>
      </c>
      <c r="E24" s="3">
        <v>37387648.530000001</v>
      </c>
      <c r="F24" s="3">
        <v>414</v>
      </c>
      <c r="G24" s="3">
        <f t="shared" si="0"/>
        <v>40572504.859999999</v>
      </c>
    </row>
    <row r="25" spans="1:7" ht="18" customHeight="1" x14ac:dyDescent="0.35">
      <c r="A25" s="17" t="s">
        <v>30</v>
      </c>
      <c r="B25" s="3">
        <v>0</v>
      </c>
      <c r="C25" s="3">
        <v>0</v>
      </c>
      <c r="D25" s="3">
        <v>24</v>
      </c>
      <c r="E25" s="3">
        <v>905227.06</v>
      </c>
      <c r="F25" s="3">
        <v>-24</v>
      </c>
      <c r="G25" s="3">
        <f t="shared" si="0"/>
        <v>-905227.06</v>
      </c>
    </row>
    <row r="26" spans="1:7" ht="18" customHeight="1" x14ac:dyDescent="0.35">
      <c r="A26" s="18" t="s">
        <v>31</v>
      </c>
      <c r="B26" s="5">
        <f>SUM(B2:B25)</f>
        <v>1915</v>
      </c>
      <c r="C26" s="5">
        <f>SUM(C2:C25)</f>
        <v>329174469.43000001</v>
      </c>
      <c r="D26" s="5">
        <f>SUM(D2:D25)</f>
        <v>1915</v>
      </c>
      <c r="E26" s="5">
        <f>SUM(E2:E25)</f>
        <v>329174469.43000001</v>
      </c>
      <c r="F26" s="5"/>
      <c r="G26" s="5"/>
    </row>
  </sheetData>
  <sortState xmlns:xlrd2="http://schemas.microsoft.com/office/spreadsheetml/2017/richdata2" ref="A2:G26">
    <sortCondition ref="A1:A2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1E1F8-9441-44EF-A824-6384C88A1017}">
  <dimension ref="A1:G24"/>
  <sheetViews>
    <sheetView topLeftCell="A13" workbookViewId="0">
      <selection activeCell="K5" sqref="K5"/>
    </sheetView>
  </sheetViews>
  <sheetFormatPr defaultRowHeight="14.5" x14ac:dyDescent="0.35"/>
  <cols>
    <col min="1" max="1" width="23.36328125" customWidth="1"/>
    <col min="3" max="3" width="20.453125" customWidth="1"/>
    <col min="5" max="5" width="20.26953125" customWidth="1"/>
    <col min="6" max="6" width="12.6328125" customWidth="1"/>
    <col min="7" max="7" width="24.7265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6" t="s">
        <v>7</v>
      </c>
      <c r="B2" s="2">
        <v>1</v>
      </c>
      <c r="C2" s="3">
        <v>551237.93000000005</v>
      </c>
      <c r="D2" s="2">
        <v>4</v>
      </c>
      <c r="E2" s="3">
        <v>976224.21</v>
      </c>
      <c r="F2" s="2">
        <v>-3</v>
      </c>
      <c r="G2" s="3">
        <f>SUM(C2-E2)</f>
        <v>-424986.27999999991</v>
      </c>
    </row>
    <row r="3" spans="1:7" x14ac:dyDescent="0.35">
      <c r="A3" s="6" t="s">
        <v>8</v>
      </c>
      <c r="B3" s="2">
        <v>36</v>
      </c>
      <c r="C3" s="3">
        <v>7734407.04</v>
      </c>
      <c r="D3" s="2">
        <v>53</v>
      </c>
      <c r="E3" s="3">
        <v>10412086.720000001</v>
      </c>
      <c r="F3" s="2">
        <v>-17</v>
      </c>
      <c r="G3" s="3">
        <f t="shared" ref="G3:G23" si="0">SUM(C3-E3)</f>
        <v>-2677679.6800000006</v>
      </c>
    </row>
    <row r="4" spans="1:7" x14ac:dyDescent="0.35">
      <c r="A4" s="6" t="s">
        <v>9</v>
      </c>
      <c r="B4" s="2">
        <v>1</v>
      </c>
      <c r="C4" s="3">
        <v>186523.82</v>
      </c>
      <c r="D4" s="2">
        <v>95</v>
      </c>
      <c r="E4" s="3">
        <v>12806886.74</v>
      </c>
      <c r="F4" s="2">
        <v>-94</v>
      </c>
      <c r="G4" s="3">
        <f t="shared" si="0"/>
        <v>-12620362.92</v>
      </c>
    </row>
    <row r="5" spans="1:7" x14ac:dyDescent="0.35">
      <c r="A5" s="6" t="s">
        <v>10</v>
      </c>
      <c r="B5" s="2">
        <v>0</v>
      </c>
      <c r="C5" s="3">
        <v>0</v>
      </c>
      <c r="D5" s="2">
        <v>3</v>
      </c>
      <c r="E5" s="3">
        <v>1074810.6599999999</v>
      </c>
      <c r="F5" s="2">
        <v>-3</v>
      </c>
      <c r="G5" s="3">
        <f t="shared" si="0"/>
        <v>-1074810.6599999999</v>
      </c>
    </row>
    <row r="6" spans="1:7" x14ac:dyDescent="0.35">
      <c r="A6" s="6" t="s">
        <v>11</v>
      </c>
      <c r="B6" s="2">
        <v>0</v>
      </c>
      <c r="C6" s="3">
        <v>0</v>
      </c>
      <c r="D6" s="2">
        <v>6</v>
      </c>
      <c r="E6" s="3">
        <v>894754.99</v>
      </c>
      <c r="F6" s="2">
        <v>-6</v>
      </c>
      <c r="G6" s="3">
        <f t="shared" si="0"/>
        <v>-894754.99</v>
      </c>
    </row>
    <row r="7" spans="1:7" x14ac:dyDescent="0.35">
      <c r="A7" s="6" t="s">
        <v>32</v>
      </c>
      <c r="B7" s="2">
        <v>73</v>
      </c>
      <c r="C7" s="3">
        <v>9726010.2599999998</v>
      </c>
      <c r="D7" s="2">
        <v>27</v>
      </c>
      <c r="E7" s="3">
        <v>7733348.8700000001</v>
      </c>
      <c r="F7" s="2">
        <v>46</v>
      </c>
      <c r="G7" s="3">
        <f t="shared" si="0"/>
        <v>1992661.3899999997</v>
      </c>
    </row>
    <row r="8" spans="1:7" x14ac:dyDescent="0.35">
      <c r="A8" s="6" t="s">
        <v>13</v>
      </c>
      <c r="B8" s="2">
        <v>43</v>
      </c>
      <c r="C8" s="3">
        <v>8468123.4000000004</v>
      </c>
      <c r="D8" s="2">
        <v>24</v>
      </c>
      <c r="E8" s="3">
        <v>7259352.9900000002</v>
      </c>
      <c r="F8" s="2">
        <v>19</v>
      </c>
      <c r="G8" s="3">
        <f t="shared" si="0"/>
        <v>1208770.4100000001</v>
      </c>
    </row>
    <row r="9" spans="1:7" x14ac:dyDescent="0.35">
      <c r="A9" s="6" t="s">
        <v>14</v>
      </c>
      <c r="B9" s="2">
        <v>102</v>
      </c>
      <c r="C9" s="3">
        <v>16925233.760000002</v>
      </c>
      <c r="D9" s="2">
        <v>79</v>
      </c>
      <c r="E9" s="3">
        <v>16464230.640000001</v>
      </c>
      <c r="F9" s="2">
        <v>23</v>
      </c>
      <c r="G9" s="3">
        <f t="shared" si="0"/>
        <v>461003.12000000104</v>
      </c>
    </row>
    <row r="10" spans="1:7" x14ac:dyDescent="0.35">
      <c r="A10" s="6" t="s">
        <v>16</v>
      </c>
      <c r="B10" s="2">
        <v>7</v>
      </c>
      <c r="C10" s="3">
        <v>633265.87</v>
      </c>
      <c r="D10" s="2">
        <v>23</v>
      </c>
      <c r="E10" s="3">
        <v>5913737.9400000004</v>
      </c>
      <c r="F10" s="2">
        <v>-16</v>
      </c>
      <c r="G10" s="3">
        <f t="shared" si="0"/>
        <v>-5280472.07</v>
      </c>
    </row>
    <row r="11" spans="1:7" x14ac:dyDescent="0.35">
      <c r="A11" s="6" t="s">
        <v>17</v>
      </c>
      <c r="B11" s="2">
        <v>15</v>
      </c>
      <c r="C11" s="3">
        <v>2237331.4700000002</v>
      </c>
      <c r="D11" s="2">
        <v>459</v>
      </c>
      <c r="E11" s="3">
        <v>67334446.129999995</v>
      </c>
      <c r="F11" s="2">
        <v>-444</v>
      </c>
      <c r="G11" s="3">
        <f t="shared" si="0"/>
        <v>-65097114.659999996</v>
      </c>
    </row>
    <row r="12" spans="1:7" x14ac:dyDescent="0.35">
      <c r="A12" s="6" t="s">
        <v>18</v>
      </c>
      <c r="B12" s="2">
        <v>129</v>
      </c>
      <c r="C12" s="3">
        <v>26762249.050000001</v>
      </c>
      <c r="D12" s="2">
        <v>24</v>
      </c>
      <c r="E12" s="3">
        <v>1845264</v>
      </c>
      <c r="F12" s="2">
        <v>105</v>
      </c>
      <c r="G12" s="3">
        <f t="shared" si="0"/>
        <v>24916985.050000001</v>
      </c>
    </row>
    <row r="13" spans="1:7" x14ac:dyDescent="0.35">
      <c r="A13" s="6" t="s">
        <v>33</v>
      </c>
      <c r="B13" s="2">
        <v>0</v>
      </c>
      <c r="C13" s="3">
        <v>0</v>
      </c>
      <c r="D13" s="2">
        <v>5</v>
      </c>
      <c r="E13" s="3">
        <v>227593</v>
      </c>
      <c r="F13" s="2">
        <v>-5</v>
      </c>
      <c r="G13" s="3">
        <f t="shared" si="0"/>
        <v>-227593</v>
      </c>
    </row>
    <row r="14" spans="1:7" x14ac:dyDescent="0.35">
      <c r="A14" s="6" t="s">
        <v>20</v>
      </c>
      <c r="B14" s="2">
        <v>1</v>
      </c>
      <c r="C14" s="3">
        <v>435222.65</v>
      </c>
      <c r="D14" s="2">
        <v>7</v>
      </c>
      <c r="E14" s="3">
        <v>2919026.12</v>
      </c>
      <c r="F14" s="2">
        <v>-6</v>
      </c>
      <c r="G14" s="3">
        <f t="shared" si="0"/>
        <v>-2483803.4700000002</v>
      </c>
    </row>
    <row r="15" spans="1:7" x14ac:dyDescent="0.35">
      <c r="A15" s="6" t="s">
        <v>21</v>
      </c>
      <c r="B15" s="2">
        <v>198</v>
      </c>
      <c r="C15" s="3">
        <v>29248939.059999999</v>
      </c>
      <c r="D15" s="2">
        <v>38</v>
      </c>
      <c r="E15" s="3">
        <v>9744190</v>
      </c>
      <c r="F15" s="2">
        <v>160</v>
      </c>
      <c r="G15" s="3">
        <f t="shared" si="0"/>
        <v>19504749.059999999</v>
      </c>
    </row>
    <row r="16" spans="1:7" x14ac:dyDescent="0.35">
      <c r="A16" s="6" t="s">
        <v>23</v>
      </c>
      <c r="B16" s="2">
        <v>0</v>
      </c>
      <c r="C16" s="3">
        <v>0</v>
      </c>
      <c r="D16" s="2">
        <v>1</v>
      </c>
      <c r="E16" s="3">
        <v>39498.36</v>
      </c>
      <c r="F16" s="2">
        <v>-1</v>
      </c>
      <c r="G16" s="3">
        <f t="shared" si="0"/>
        <v>-39498.36</v>
      </c>
    </row>
    <row r="17" spans="1:7" x14ac:dyDescent="0.35">
      <c r="A17" s="6" t="s">
        <v>24</v>
      </c>
      <c r="B17" s="2">
        <v>93</v>
      </c>
      <c r="C17" s="3">
        <v>15513511.82</v>
      </c>
      <c r="D17" s="2">
        <v>41</v>
      </c>
      <c r="E17" s="3">
        <v>7923195.2400000002</v>
      </c>
      <c r="F17" s="2">
        <v>52</v>
      </c>
      <c r="G17" s="3">
        <f t="shared" si="0"/>
        <v>7590316.5800000001</v>
      </c>
    </row>
    <row r="18" spans="1:7" x14ac:dyDescent="0.35">
      <c r="A18" s="6" t="s">
        <v>25</v>
      </c>
      <c r="B18" s="2">
        <v>0</v>
      </c>
      <c r="C18" s="3">
        <v>0</v>
      </c>
      <c r="D18" s="2">
        <v>1</v>
      </c>
      <c r="E18" s="3">
        <v>150598</v>
      </c>
      <c r="F18" s="2">
        <v>-1</v>
      </c>
      <c r="G18" s="3">
        <f t="shared" si="0"/>
        <v>-150598</v>
      </c>
    </row>
    <row r="19" spans="1:7" x14ac:dyDescent="0.35">
      <c r="A19" s="6" t="s">
        <v>26</v>
      </c>
      <c r="B19" s="2">
        <v>47</v>
      </c>
      <c r="C19" s="3">
        <v>16515220.01</v>
      </c>
      <c r="D19" s="2">
        <v>4</v>
      </c>
      <c r="E19" s="3">
        <v>676293</v>
      </c>
      <c r="F19" s="2">
        <v>43</v>
      </c>
      <c r="G19" s="3">
        <f t="shared" si="0"/>
        <v>15838927.01</v>
      </c>
    </row>
    <row r="20" spans="1:7" x14ac:dyDescent="0.35">
      <c r="A20" s="6" t="s">
        <v>27</v>
      </c>
      <c r="B20" s="2">
        <v>0</v>
      </c>
      <c r="C20" s="3">
        <v>0</v>
      </c>
      <c r="D20" s="2">
        <v>2</v>
      </c>
      <c r="E20" s="3">
        <v>104353.86</v>
      </c>
      <c r="F20" s="2">
        <v>-2</v>
      </c>
      <c r="G20" s="3">
        <f t="shared" si="0"/>
        <v>-104353.86</v>
      </c>
    </row>
    <row r="21" spans="1:7" x14ac:dyDescent="0.35">
      <c r="A21" s="6" t="s">
        <v>28</v>
      </c>
      <c r="B21" s="2">
        <v>0</v>
      </c>
      <c r="C21" s="3">
        <v>0</v>
      </c>
      <c r="D21" s="2">
        <v>44</v>
      </c>
      <c r="E21" s="3">
        <v>3269655.6</v>
      </c>
      <c r="F21" s="2">
        <v>-44</v>
      </c>
      <c r="G21" s="3">
        <f t="shared" si="0"/>
        <v>-3269655.6</v>
      </c>
    </row>
    <row r="22" spans="1:7" x14ac:dyDescent="0.35">
      <c r="A22" s="6" t="s">
        <v>29</v>
      </c>
      <c r="B22" s="2">
        <v>275</v>
      </c>
      <c r="C22" s="3">
        <v>43847172.719999999</v>
      </c>
      <c r="D22" s="2">
        <v>64</v>
      </c>
      <c r="E22" s="3">
        <v>20382597.309999999</v>
      </c>
      <c r="F22" s="2">
        <v>211</v>
      </c>
      <c r="G22" s="3">
        <f t="shared" si="0"/>
        <v>23464575.41</v>
      </c>
    </row>
    <row r="23" spans="1:7" x14ac:dyDescent="0.35">
      <c r="A23" s="6" t="s">
        <v>30</v>
      </c>
      <c r="B23" s="2">
        <v>0</v>
      </c>
      <c r="C23" s="3">
        <v>0</v>
      </c>
      <c r="D23" s="2">
        <v>17</v>
      </c>
      <c r="E23" s="3">
        <v>632304.48</v>
      </c>
      <c r="F23" s="2">
        <v>-17</v>
      </c>
      <c r="G23" s="3">
        <f t="shared" si="0"/>
        <v>-632304.48</v>
      </c>
    </row>
    <row r="24" spans="1:7" x14ac:dyDescent="0.35">
      <c r="A24" s="8" t="s">
        <v>34</v>
      </c>
      <c r="B24" s="9">
        <f t="shared" ref="B24:E24" si="1">SUM(B2:B23)</f>
        <v>1021</v>
      </c>
      <c r="C24" s="9">
        <f t="shared" si="1"/>
        <v>178784448.85999998</v>
      </c>
      <c r="D24" s="9">
        <f t="shared" si="1"/>
        <v>1021</v>
      </c>
      <c r="E24" s="9">
        <f t="shared" si="1"/>
        <v>178784448.86000001</v>
      </c>
      <c r="F24" s="8"/>
      <c r="G24" s="8"/>
    </row>
  </sheetData>
  <sortState xmlns:xlrd2="http://schemas.microsoft.com/office/spreadsheetml/2017/richdata2" ref="A2:G23">
    <sortCondition ref="A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FE83-D87E-4A50-8EED-57DA5CEE2F55}">
  <dimension ref="A1:G23"/>
  <sheetViews>
    <sheetView topLeftCell="A16" workbookViewId="0">
      <selection activeCell="I5" sqref="I5"/>
    </sheetView>
  </sheetViews>
  <sheetFormatPr defaultRowHeight="14.5" x14ac:dyDescent="0.35"/>
  <cols>
    <col min="1" max="2" width="23.36328125" customWidth="1"/>
    <col min="3" max="3" width="19.453125" customWidth="1"/>
    <col min="4" max="4" width="23.453125" customWidth="1"/>
    <col min="5" max="5" width="16.6328125" customWidth="1"/>
    <col min="7" max="7" width="22.81640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6" t="s">
        <v>7</v>
      </c>
      <c r="B2" s="2">
        <v>0</v>
      </c>
      <c r="C2" s="3">
        <v>0</v>
      </c>
      <c r="D2" s="2">
        <v>3</v>
      </c>
      <c r="E2" s="3">
        <v>300477.05</v>
      </c>
      <c r="F2" s="2">
        <v>-3</v>
      </c>
      <c r="G2" s="3">
        <f t="shared" ref="G2:G22" si="0">SUM(C2-E2)</f>
        <v>-300477.05</v>
      </c>
    </row>
    <row r="3" spans="1:7" x14ac:dyDescent="0.35">
      <c r="A3" s="6" t="s">
        <v>8</v>
      </c>
      <c r="B3" s="2">
        <v>19</v>
      </c>
      <c r="C3" s="3">
        <v>2262554.61</v>
      </c>
      <c r="D3" s="2">
        <v>31</v>
      </c>
      <c r="E3" s="3">
        <v>5432144.6399999997</v>
      </c>
      <c r="F3" s="2">
        <v>-12</v>
      </c>
      <c r="G3" s="3">
        <f t="shared" si="0"/>
        <v>-3169590.03</v>
      </c>
    </row>
    <row r="4" spans="1:7" x14ac:dyDescent="0.35">
      <c r="A4" s="6" t="s">
        <v>9</v>
      </c>
      <c r="B4" s="2">
        <v>2</v>
      </c>
      <c r="C4" s="3">
        <v>22170.63</v>
      </c>
      <c r="D4" s="2">
        <v>41</v>
      </c>
      <c r="E4" s="3">
        <v>5376376.0099999998</v>
      </c>
      <c r="F4" s="2">
        <v>-39</v>
      </c>
      <c r="G4" s="3">
        <f t="shared" si="0"/>
        <v>-5354205.38</v>
      </c>
    </row>
    <row r="5" spans="1:7" x14ac:dyDescent="0.35">
      <c r="A5" s="6" t="s">
        <v>10</v>
      </c>
      <c r="B5" s="2">
        <v>0</v>
      </c>
      <c r="C5" s="3">
        <v>0</v>
      </c>
      <c r="D5" s="2">
        <v>1</v>
      </c>
      <c r="E5" s="3">
        <v>104836.44</v>
      </c>
      <c r="F5" s="2">
        <v>-1</v>
      </c>
      <c r="G5" s="3">
        <f t="shared" si="0"/>
        <v>-104836.44</v>
      </c>
    </row>
    <row r="6" spans="1:7" x14ac:dyDescent="0.35">
      <c r="A6" s="6" t="s">
        <v>11</v>
      </c>
      <c r="B6" s="2">
        <v>0</v>
      </c>
      <c r="C6" s="3">
        <v>0</v>
      </c>
      <c r="D6" s="2">
        <v>2</v>
      </c>
      <c r="E6" s="3">
        <v>365244</v>
      </c>
      <c r="F6" s="2">
        <v>-2</v>
      </c>
      <c r="G6" s="3">
        <f t="shared" si="0"/>
        <v>-365244</v>
      </c>
    </row>
    <row r="7" spans="1:7" x14ac:dyDescent="0.35">
      <c r="A7" s="6" t="s">
        <v>12</v>
      </c>
      <c r="B7" s="2">
        <v>27</v>
      </c>
      <c r="C7" s="3">
        <v>3781514.08</v>
      </c>
      <c r="D7" s="2">
        <v>11</v>
      </c>
      <c r="E7" s="3">
        <v>2577893.69</v>
      </c>
      <c r="F7" s="2">
        <v>16</v>
      </c>
      <c r="G7" s="3">
        <f t="shared" si="0"/>
        <v>1203620.3900000001</v>
      </c>
    </row>
    <row r="8" spans="1:7" x14ac:dyDescent="0.35">
      <c r="A8" s="6" t="s">
        <v>13</v>
      </c>
      <c r="B8" s="2">
        <v>13</v>
      </c>
      <c r="C8" s="3">
        <v>3578909.46</v>
      </c>
      <c r="D8" s="2">
        <v>3</v>
      </c>
      <c r="E8" s="3">
        <v>336566.17</v>
      </c>
      <c r="F8" s="2">
        <v>10</v>
      </c>
      <c r="G8" s="3">
        <f t="shared" si="0"/>
        <v>3242343.29</v>
      </c>
    </row>
    <row r="9" spans="1:7" x14ac:dyDescent="0.35">
      <c r="A9" s="6" t="s">
        <v>14</v>
      </c>
      <c r="B9" s="2">
        <v>63</v>
      </c>
      <c r="C9" s="3">
        <v>11067153.85</v>
      </c>
      <c r="D9" s="2">
        <v>24</v>
      </c>
      <c r="E9" s="3">
        <v>3244675.66</v>
      </c>
      <c r="F9" s="2">
        <v>39</v>
      </c>
      <c r="G9" s="3">
        <f t="shared" si="0"/>
        <v>7822478.1899999995</v>
      </c>
    </row>
    <row r="10" spans="1:7" x14ac:dyDescent="0.35">
      <c r="A10" s="6" t="s">
        <v>16</v>
      </c>
      <c r="B10" s="2">
        <v>2</v>
      </c>
      <c r="C10" s="3">
        <v>191352.78</v>
      </c>
      <c r="D10" s="2">
        <v>10</v>
      </c>
      <c r="E10" s="3">
        <v>2802668.98</v>
      </c>
      <c r="F10" s="2">
        <v>-8</v>
      </c>
      <c r="G10" s="3">
        <f t="shared" si="0"/>
        <v>-2611316.2000000002</v>
      </c>
    </row>
    <row r="11" spans="1:7" x14ac:dyDescent="0.35">
      <c r="A11" s="6" t="s">
        <v>17</v>
      </c>
      <c r="B11" s="2">
        <v>6</v>
      </c>
      <c r="C11" s="3">
        <v>775518.49</v>
      </c>
      <c r="D11" s="2">
        <v>247</v>
      </c>
      <c r="E11" s="3">
        <v>31583147.239999998</v>
      </c>
      <c r="F11" s="2">
        <v>-241</v>
      </c>
      <c r="G11" s="3">
        <f t="shared" si="0"/>
        <v>-30807628.75</v>
      </c>
    </row>
    <row r="12" spans="1:7" x14ac:dyDescent="0.35">
      <c r="A12" s="6" t="s">
        <v>18</v>
      </c>
      <c r="B12" s="2">
        <v>50</v>
      </c>
      <c r="C12" s="3">
        <v>10599861</v>
      </c>
      <c r="D12" s="2">
        <v>20</v>
      </c>
      <c r="E12" s="3">
        <v>3073631</v>
      </c>
      <c r="F12" s="2">
        <v>30</v>
      </c>
      <c r="G12" s="3">
        <f t="shared" si="0"/>
        <v>7526230</v>
      </c>
    </row>
    <row r="13" spans="1:7" x14ac:dyDescent="0.35">
      <c r="A13" s="6" t="s">
        <v>18</v>
      </c>
      <c r="B13" s="2">
        <v>0</v>
      </c>
      <c r="C13" s="3">
        <v>0</v>
      </c>
      <c r="D13" s="2">
        <v>1</v>
      </c>
      <c r="E13" s="3">
        <v>30442</v>
      </c>
      <c r="F13" s="2">
        <v>-1</v>
      </c>
      <c r="G13" s="3">
        <f t="shared" si="0"/>
        <v>-30442</v>
      </c>
    </row>
    <row r="14" spans="1:7" x14ac:dyDescent="0.35">
      <c r="A14" s="6" t="s">
        <v>20</v>
      </c>
      <c r="B14" s="2">
        <v>1</v>
      </c>
      <c r="C14" s="3">
        <v>118409.35</v>
      </c>
      <c r="D14" s="2">
        <v>7</v>
      </c>
      <c r="E14" s="3">
        <v>1715367.96</v>
      </c>
      <c r="F14" s="2">
        <v>-6</v>
      </c>
      <c r="G14" s="3">
        <f t="shared" si="0"/>
        <v>-1596958.6099999999</v>
      </c>
    </row>
    <row r="15" spans="1:7" x14ac:dyDescent="0.35">
      <c r="A15" s="6" t="s">
        <v>21</v>
      </c>
      <c r="B15" s="2">
        <v>113</v>
      </c>
      <c r="C15" s="3">
        <v>17154860.379999999</v>
      </c>
      <c r="D15" s="2">
        <v>25</v>
      </c>
      <c r="E15" s="3">
        <v>7411403</v>
      </c>
      <c r="F15" s="2">
        <v>88</v>
      </c>
      <c r="G15" s="3">
        <f t="shared" si="0"/>
        <v>9743457.379999999</v>
      </c>
    </row>
    <row r="16" spans="1:7" x14ac:dyDescent="0.35">
      <c r="A16" s="6" t="s">
        <v>22</v>
      </c>
      <c r="B16" s="2">
        <v>0</v>
      </c>
      <c r="C16" s="3">
        <v>0</v>
      </c>
      <c r="D16" s="2">
        <v>3</v>
      </c>
      <c r="E16" s="3">
        <v>90723</v>
      </c>
      <c r="F16" s="2">
        <v>-3</v>
      </c>
      <c r="G16" s="3">
        <f t="shared" si="0"/>
        <v>-90723</v>
      </c>
    </row>
    <row r="17" spans="1:7" x14ac:dyDescent="0.35">
      <c r="A17" s="6" t="s">
        <v>24</v>
      </c>
      <c r="B17" s="2">
        <v>37</v>
      </c>
      <c r="C17" s="3">
        <v>4678995.32</v>
      </c>
      <c r="D17" s="2">
        <v>27</v>
      </c>
      <c r="E17" s="3">
        <v>8278656.3099999996</v>
      </c>
      <c r="F17" s="2">
        <v>10</v>
      </c>
      <c r="G17" s="3">
        <f t="shared" si="0"/>
        <v>-3599660.9899999993</v>
      </c>
    </row>
    <row r="18" spans="1:7" x14ac:dyDescent="0.35">
      <c r="A18" s="6" t="s">
        <v>25</v>
      </c>
      <c r="B18" s="2">
        <v>0</v>
      </c>
      <c r="C18" s="3">
        <v>0</v>
      </c>
      <c r="D18" s="2">
        <v>1</v>
      </c>
      <c r="E18" s="3">
        <v>12838</v>
      </c>
      <c r="F18" s="2">
        <v>-1</v>
      </c>
      <c r="G18" s="3">
        <f t="shared" si="0"/>
        <v>-12838</v>
      </c>
    </row>
    <row r="19" spans="1:7" x14ac:dyDescent="0.35">
      <c r="A19" s="6" t="s">
        <v>26</v>
      </c>
      <c r="B19" s="2">
        <v>40</v>
      </c>
      <c r="C19" s="3">
        <v>14578191.48</v>
      </c>
      <c r="D19" s="2">
        <v>0</v>
      </c>
      <c r="E19" s="3">
        <v>0</v>
      </c>
      <c r="F19" s="2">
        <v>40</v>
      </c>
      <c r="G19" s="3">
        <f t="shared" si="0"/>
        <v>14578191.48</v>
      </c>
    </row>
    <row r="20" spans="1:7" x14ac:dyDescent="0.35">
      <c r="A20" s="6" t="s">
        <v>28</v>
      </c>
      <c r="B20" s="2">
        <v>0</v>
      </c>
      <c r="C20" s="3">
        <v>0</v>
      </c>
      <c r="D20" s="2">
        <v>13</v>
      </c>
      <c r="E20" s="3">
        <v>1056827.05</v>
      </c>
      <c r="F20" s="2">
        <v>-13</v>
      </c>
      <c r="G20" s="3">
        <f t="shared" si="0"/>
        <v>-1056827.05</v>
      </c>
    </row>
    <row r="21" spans="1:7" x14ac:dyDescent="0.35">
      <c r="A21" s="6" t="s">
        <v>29</v>
      </c>
      <c r="B21" s="2">
        <v>135</v>
      </c>
      <c r="C21" s="3">
        <v>18133600.620000001</v>
      </c>
      <c r="D21" s="2">
        <v>35</v>
      </c>
      <c r="E21" s="3">
        <v>13012889.82</v>
      </c>
      <c r="F21" s="2">
        <v>100</v>
      </c>
      <c r="G21" s="3">
        <f t="shared" si="0"/>
        <v>5120710.8000000007</v>
      </c>
    </row>
    <row r="22" spans="1:7" x14ac:dyDescent="0.35">
      <c r="A22" s="6" t="s">
        <v>30</v>
      </c>
      <c r="B22" s="2">
        <v>0</v>
      </c>
      <c r="C22" s="3">
        <v>0</v>
      </c>
      <c r="D22" s="2">
        <v>3</v>
      </c>
      <c r="E22" s="3">
        <v>136284.03</v>
      </c>
      <c r="F22" s="2">
        <v>-3</v>
      </c>
      <c r="G22" s="3">
        <f t="shared" si="0"/>
        <v>-136284.03</v>
      </c>
    </row>
    <row r="23" spans="1:7" x14ac:dyDescent="0.35">
      <c r="A23" s="12" t="s">
        <v>34</v>
      </c>
      <c r="B23" s="13">
        <f>SUM(B2:B22)</f>
        <v>508</v>
      </c>
      <c r="C23" s="13">
        <f>SUM(C2:C22)</f>
        <v>86943092.050000012</v>
      </c>
      <c r="D23" s="13">
        <f>SUM(D2:D22)</f>
        <v>508</v>
      </c>
      <c r="E23" s="13">
        <f>SUM(E2:E22)</f>
        <v>86943092.049999982</v>
      </c>
      <c r="F23" s="12"/>
      <c r="G23" s="12"/>
    </row>
  </sheetData>
  <sortState xmlns:xlrd2="http://schemas.microsoft.com/office/spreadsheetml/2017/richdata2" ref="A2:G23">
    <sortCondition ref="A2:A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338B-AF53-4B1A-9861-508A4771D03B}">
  <dimension ref="A1:G24"/>
  <sheetViews>
    <sheetView workbookViewId="0">
      <selection activeCell="J2" sqref="J2"/>
    </sheetView>
  </sheetViews>
  <sheetFormatPr defaultRowHeight="14.5" x14ac:dyDescent="0.35"/>
  <cols>
    <col min="1" max="1" width="22.1796875" customWidth="1"/>
    <col min="2" max="2" width="24" customWidth="1"/>
    <col min="3" max="3" width="17.6328125" customWidth="1"/>
    <col min="4" max="4" width="23.453125" customWidth="1"/>
    <col min="5" max="5" width="16.453125" customWidth="1"/>
    <col min="6" max="6" width="14.90625" customWidth="1"/>
    <col min="7" max="7" width="16.81640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6" t="s">
        <v>7</v>
      </c>
      <c r="B2" s="2">
        <v>0</v>
      </c>
      <c r="C2" s="3">
        <v>0</v>
      </c>
      <c r="D2" s="2">
        <v>2</v>
      </c>
      <c r="E2" s="3">
        <v>106087.62</v>
      </c>
      <c r="F2" s="2">
        <v>-2</v>
      </c>
      <c r="G2" s="3">
        <f t="shared" ref="G2:G23" si="0">SUM(C2-E2)</f>
        <v>-106087.62</v>
      </c>
    </row>
    <row r="3" spans="1:7" x14ac:dyDescent="0.35">
      <c r="A3" s="6" t="s">
        <v>8</v>
      </c>
      <c r="B3" s="2">
        <v>8</v>
      </c>
      <c r="C3" s="3">
        <v>874981.36</v>
      </c>
      <c r="D3" s="2">
        <v>21</v>
      </c>
      <c r="E3" s="3">
        <v>6647573.8600000003</v>
      </c>
      <c r="F3" s="2">
        <v>-13</v>
      </c>
      <c r="G3" s="3">
        <f t="shared" si="0"/>
        <v>-5772592.5</v>
      </c>
    </row>
    <row r="4" spans="1:7" x14ac:dyDescent="0.35">
      <c r="A4" s="6" t="s">
        <v>9</v>
      </c>
      <c r="B4" s="2">
        <v>3</v>
      </c>
      <c r="C4" s="3">
        <v>1668914</v>
      </c>
      <c r="D4" s="2">
        <v>31</v>
      </c>
      <c r="E4" s="3">
        <v>5247052.47</v>
      </c>
      <c r="F4" s="2">
        <v>-28</v>
      </c>
      <c r="G4" s="3">
        <f t="shared" si="0"/>
        <v>-3578138.4699999997</v>
      </c>
    </row>
    <row r="5" spans="1:7" x14ac:dyDescent="0.35">
      <c r="A5" s="6" t="s">
        <v>10</v>
      </c>
      <c r="B5" s="2">
        <v>0</v>
      </c>
      <c r="C5" s="3">
        <v>0</v>
      </c>
      <c r="D5" s="2">
        <v>2</v>
      </c>
      <c r="E5" s="3">
        <v>779465.09</v>
      </c>
      <c r="F5" s="2">
        <v>-2</v>
      </c>
      <c r="G5" s="3">
        <f t="shared" si="0"/>
        <v>-779465.09</v>
      </c>
    </row>
    <row r="6" spans="1:7" x14ac:dyDescent="0.35">
      <c r="A6" s="6" t="s">
        <v>11</v>
      </c>
      <c r="B6" s="2">
        <v>0</v>
      </c>
      <c r="C6" s="3">
        <v>0</v>
      </c>
      <c r="D6" s="2">
        <v>2</v>
      </c>
      <c r="E6" s="3">
        <v>209468.29</v>
      </c>
      <c r="F6" s="2">
        <v>-2</v>
      </c>
      <c r="G6" s="3">
        <f t="shared" si="0"/>
        <v>-209468.29</v>
      </c>
    </row>
    <row r="7" spans="1:7" x14ac:dyDescent="0.35">
      <c r="A7" s="6" t="s">
        <v>12</v>
      </c>
      <c r="B7" s="2">
        <v>19</v>
      </c>
      <c r="C7" s="3">
        <v>3566614.27</v>
      </c>
      <c r="D7" s="2">
        <v>7</v>
      </c>
      <c r="E7" s="3">
        <v>769564.34</v>
      </c>
      <c r="F7" s="2">
        <v>12</v>
      </c>
      <c r="G7" s="3">
        <f t="shared" si="0"/>
        <v>2797049.93</v>
      </c>
    </row>
    <row r="8" spans="1:7" x14ac:dyDescent="0.35">
      <c r="A8" s="6" t="s">
        <v>13</v>
      </c>
      <c r="B8" s="2">
        <v>11</v>
      </c>
      <c r="C8" s="3">
        <v>1997400.03</v>
      </c>
      <c r="D8" s="2">
        <v>2</v>
      </c>
      <c r="E8" s="3">
        <v>370139.62</v>
      </c>
      <c r="F8" s="2">
        <v>9</v>
      </c>
      <c r="G8" s="3">
        <f t="shared" si="0"/>
        <v>1627260.4100000001</v>
      </c>
    </row>
    <row r="9" spans="1:7" x14ac:dyDescent="0.35">
      <c r="A9" s="6" t="s">
        <v>14</v>
      </c>
      <c r="B9" s="2">
        <v>45</v>
      </c>
      <c r="C9" s="3">
        <v>7532106.5</v>
      </c>
      <c r="D9" s="2">
        <v>18</v>
      </c>
      <c r="E9" s="3">
        <v>3123464.28</v>
      </c>
      <c r="F9" s="2">
        <v>27</v>
      </c>
      <c r="G9" s="3">
        <f t="shared" si="0"/>
        <v>4408642.2200000007</v>
      </c>
    </row>
    <row r="10" spans="1:7" x14ac:dyDescent="0.35">
      <c r="A10" s="6" t="s">
        <v>15</v>
      </c>
      <c r="B10" s="2">
        <v>0</v>
      </c>
      <c r="C10" s="3">
        <v>0</v>
      </c>
      <c r="D10" s="2">
        <v>1</v>
      </c>
      <c r="E10" s="3">
        <v>19846.66</v>
      </c>
      <c r="F10" s="2">
        <v>-1</v>
      </c>
      <c r="G10" s="3">
        <f t="shared" si="0"/>
        <v>-19846.66</v>
      </c>
    </row>
    <row r="11" spans="1:7" x14ac:dyDescent="0.35">
      <c r="A11" s="6" t="s">
        <v>16</v>
      </c>
      <c r="B11" s="2">
        <v>2</v>
      </c>
      <c r="C11" s="3">
        <v>189645.91</v>
      </c>
      <c r="D11" s="2">
        <v>5</v>
      </c>
      <c r="E11" s="3">
        <v>2082620.3</v>
      </c>
      <c r="F11" s="2">
        <v>-3</v>
      </c>
      <c r="G11" s="3">
        <f t="shared" si="0"/>
        <v>-1892974.3900000001</v>
      </c>
    </row>
    <row r="12" spans="1:7" x14ac:dyDescent="0.35">
      <c r="A12" s="6" t="s">
        <v>17</v>
      </c>
      <c r="B12" s="2">
        <v>8</v>
      </c>
      <c r="C12" s="3">
        <v>1677086.98</v>
      </c>
      <c r="D12" s="2">
        <v>215</v>
      </c>
      <c r="E12" s="3">
        <v>28276669.879999999</v>
      </c>
      <c r="F12" s="2">
        <v>-207</v>
      </c>
      <c r="G12" s="3">
        <f t="shared" si="0"/>
        <v>-26599582.899999999</v>
      </c>
    </row>
    <row r="13" spans="1:7" x14ac:dyDescent="0.35">
      <c r="A13" s="6" t="s">
        <v>18</v>
      </c>
      <c r="B13" s="2">
        <v>38</v>
      </c>
      <c r="C13" s="3">
        <v>5244681.0999999996</v>
      </c>
      <c r="D13" s="2">
        <v>8</v>
      </c>
      <c r="E13" s="3">
        <v>991344</v>
      </c>
      <c r="F13" s="2">
        <v>30</v>
      </c>
      <c r="G13" s="3">
        <f t="shared" si="0"/>
        <v>4253337.0999999996</v>
      </c>
    </row>
    <row r="14" spans="1:7" x14ac:dyDescent="0.35">
      <c r="A14" s="6" t="s">
        <v>20</v>
      </c>
      <c r="B14" s="2">
        <v>0</v>
      </c>
      <c r="C14" s="3">
        <v>0</v>
      </c>
      <c r="D14" s="2">
        <v>6</v>
      </c>
      <c r="E14" s="3">
        <v>1981995.13</v>
      </c>
      <c r="F14" s="2">
        <v>-6</v>
      </c>
      <c r="G14" s="3">
        <f t="shared" si="0"/>
        <v>-1981995.13</v>
      </c>
    </row>
    <row r="15" spans="1:7" x14ac:dyDescent="0.35">
      <c r="A15" s="6" t="s">
        <v>21</v>
      </c>
      <c r="B15" s="2">
        <v>71</v>
      </c>
      <c r="C15" s="3">
        <v>12783707.15</v>
      </c>
      <c r="D15" s="2">
        <v>18</v>
      </c>
      <c r="E15" s="3">
        <v>3900312</v>
      </c>
      <c r="F15" s="2">
        <v>53</v>
      </c>
      <c r="G15" s="3">
        <f t="shared" si="0"/>
        <v>8883395.1500000004</v>
      </c>
    </row>
    <row r="16" spans="1:7" x14ac:dyDescent="0.35">
      <c r="A16" s="6" t="s">
        <v>22</v>
      </c>
      <c r="B16" s="2">
        <v>0</v>
      </c>
      <c r="C16" s="3">
        <v>0</v>
      </c>
      <c r="D16" s="2">
        <v>2</v>
      </c>
      <c r="E16" s="3">
        <v>48802</v>
      </c>
      <c r="F16" s="2">
        <v>-2</v>
      </c>
      <c r="G16" s="3">
        <f t="shared" si="0"/>
        <v>-48802</v>
      </c>
    </row>
    <row r="17" spans="1:7" x14ac:dyDescent="0.35">
      <c r="A17" s="6" t="s">
        <v>35</v>
      </c>
      <c r="B17" s="2">
        <v>0</v>
      </c>
      <c r="C17" s="3">
        <v>0</v>
      </c>
      <c r="D17" s="2">
        <v>1</v>
      </c>
      <c r="E17" s="3">
        <v>51099.3</v>
      </c>
      <c r="F17" s="2">
        <v>-1</v>
      </c>
      <c r="G17" s="3">
        <f t="shared" si="0"/>
        <v>-51099.3</v>
      </c>
    </row>
    <row r="18" spans="1:7" x14ac:dyDescent="0.35">
      <c r="A18" s="6" t="s">
        <v>24</v>
      </c>
      <c r="B18" s="2">
        <v>44</v>
      </c>
      <c r="C18" s="3">
        <v>6311523.8499999996</v>
      </c>
      <c r="D18" s="2">
        <v>13</v>
      </c>
      <c r="E18" s="3">
        <v>3470853.04</v>
      </c>
      <c r="F18" s="2">
        <v>31</v>
      </c>
      <c r="G18" s="3">
        <f t="shared" si="0"/>
        <v>2840670.8099999996</v>
      </c>
    </row>
    <row r="19" spans="1:7" x14ac:dyDescent="0.35">
      <c r="A19" s="6" t="s">
        <v>26</v>
      </c>
      <c r="B19" s="2">
        <v>20</v>
      </c>
      <c r="C19" s="3">
        <v>5620887.3200000003</v>
      </c>
      <c r="D19" s="2">
        <v>0</v>
      </c>
      <c r="E19" s="3">
        <v>0</v>
      </c>
      <c r="F19" s="2">
        <v>20</v>
      </c>
      <c r="G19" s="3">
        <f t="shared" si="0"/>
        <v>5620887.3200000003</v>
      </c>
    </row>
    <row r="20" spans="1:7" x14ac:dyDescent="0.35">
      <c r="A20" s="6" t="s">
        <v>27</v>
      </c>
      <c r="B20" s="2">
        <v>0</v>
      </c>
      <c r="C20" s="3">
        <v>0</v>
      </c>
      <c r="D20" s="2">
        <v>1</v>
      </c>
      <c r="E20" s="3">
        <v>203170.74</v>
      </c>
      <c r="F20" s="2">
        <v>-1</v>
      </c>
      <c r="G20" s="3">
        <f t="shared" si="0"/>
        <v>-203170.74</v>
      </c>
    </row>
    <row r="21" spans="1:7" x14ac:dyDescent="0.35">
      <c r="A21" s="6" t="s">
        <v>28</v>
      </c>
      <c r="B21" s="2">
        <v>0</v>
      </c>
      <c r="C21" s="3">
        <v>0</v>
      </c>
      <c r="D21" s="2">
        <v>13</v>
      </c>
      <c r="E21" s="3">
        <v>1038599.95</v>
      </c>
      <c r="F21" s="2">
        <v>-13</v>
      </c>
      <c r="G21" s="3">
        <f t="shared" si="0"/>
        <v>-1038599.95</v>
      </c>
    </row>
    <row r="22" spans="1:7" x14ac:dyDescent="0.35">
      <c r="A22" s="6" t="s">
        <v>29</v>
      </c>
      <c r="B22" s="2">
        <v>117</v>
      </c>
      <c r="C22" s="3">
        <v>15979380.050000001</v>
      </c>
      <c r="D22" s="2">
        <v>14</v>
      </c>
      <c r="E22" s="3">
        <v>3992161.4</v>
      </c>
      <c r="F22" s="2">
        <v>103</v>
      </c>
      <c r="G22" s="3">
        <f t="shared" si="0"/>
        <v>11987218.65</v>
      </c>
    </row>
    <row r="23" spans="1:7" x14ac:dyDescent="0.35">
      <c r="A23" s="6" t="s">
        <v>30</v>
      </c>
      <c r="B23" s="2">
        <v>0</v>
      </c>
      <c r="C23" s="3">
        <v>0</v>
      </c>
      <c r="D23" s="2">
        <v>4</v>
      </c>
      <c r="E23" s="3">
        <v>136638.54999999999</v>
      </c>
      <c r="F23" s="2">
        <v>-4</v>
      </c>
      <c r="G23" s="3">
        <f t="shared" si="0"/>
        <v>-136638.54999999999</v>
      </c>
    </row>
    <row r="24" spans="1:7" x14ac:dyDescent="0.35">
      <c r="A24" s="11" t="s">
        <v>34</v>
      </c>
      <c r="B24" s="10">
        <f t="shared" ref="B24:E24" si="1">SUM(B2:B23)</f>
        <v>386</v>
      </c>
      <c r="C24" s="10">
        <f t="shared" si="1"/>
        <v>63446928.519999996</v>
      </c>
      <c r="D24" s="10">
        <f t="shared" si="1"/>
        <v>386</v>
      </c>
      <c r="E24" s="10">
        <f t="shared" si="1"/>
        <v>63446928.519999996</v>
      </c>
      <c r="F24" s="11"/>
      <c r="G24" s="11"/>
    </row>
  </sheetData>
  <sortState xmlns:xlrd2="http://schemas.microsoft.com/office/spreadsheetml/2017/richdata2" ref="A2:G24">
    <sortCondition ref="A10:A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78D8-DCEC-4025-9A10-ABBC5AE339CB}">
  <dimension ref="A1:G29"/>
  <sheetViews>
    <sheetView zoomScaleNormal="100" workbookViewId="0">
      <selection activeCell="H16" sqref="H16"/>
    </sheetView>
  </sheetViews>
  <sheetFormatPr defaultRowHeight="14.5" x14ac:dyDescent="0.35"/>
  <cols>
    <col min="1" max="1" width="20.90625" customWidth="1"/>
    <col min="2" max="2" width="22.6328125" customWidth="1"/>
    <col min="3" max="3" width="16.1796875" customWidth="1"/>
    <col min="4" max="4" width="23.90625" customWidth="1"/>
    <col min="5" max="5" width="20.54296875" customWidth="1"/>
    <col min="6" max="6" width="17.36328125" customWidth="1"/>
    <col min="7" max="7" width="20.36328125" customWidth="1"/>
  </cols>
  <sheetData>
    <row r="1" spans="1:7" x14ac:dyDescent="0.35">
      <c r="A1" s="7" t="s">
        <v>38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35">
      <c r="A2" s="6" t="s">
        <v>7</v>
      </c>
      <c r="B2" s="2">
        <v>1</v>
      </c>
      <c r="C2" s="3">
        <v>551237.93000000005</v>
      </c>
      <c r="D2" s="2">
        <v>9</v>
      </c>
      <c r="E2" s="3">
        <v>1382788.88</v>
      </c>
      <c r="F2" s="2">
        <v>-8</v>
      </c>
      <c r="G2" s="3">
        <f>SUM(C2-E2)</f>
        <v>-831550.94999999984</v>
      </c>
    </row>
    <row r="3" spans="1:7" x14ac:dyDescent="0.35">
      <c r="A3" s="6" t="s">
        <v>9</v>
      </c>
      <c r="B3" s="2">
        <v>6</v>
      </c>
      <c r="C3" s="3">
        <v>1877608.45</v>
      </c>
      <c r="D3" s="2">
        <v>167</v>
      </c>
      <c r="E3" s="3">
        <v>23430315.219999999</v>
      </c>
      <c r="F3" s="2">
        <v>-161</v>
      </c>
      <c r="G3" s="3">
        <f t="shared" ref="G3:G12" si="0">SUM(C3-E3)</f>
        <v>-21552706.77</v>
      </c>
    </row>
    <row r="4" spans="1:7" x14ac:dyDescent="0.35">
      <c r="A4" s="6" t="s">
        <v>11</v>
      </c>
      <c r="B4" s="2">
        <v>0</v>
      </c>
      <c r="C4" s="3">
        <v>0</v>
      </c>
      <c r="D4" s="2">
        <v>10</v>
      </c>
      <c r="E4" s="3">
        <v>1469467.28</v>
      </c>
      <c r="F4" s="2">
        <v>-10</v>
      </c>
      <c r="G4" s="3">
        <f t="shared" si="0"/>
        <v>-1469467.28</v>
      </c>
    </row>
    <row r="5" spans="1:7" x14ac:dyDescent="0.35">
      <c r="A5" s="6" t="s">
        <v>15</v>
      </c>
      <c r="B5" s="2">
        <v>210</v>
      </c>
      <c r="C5" s="3">
        <v>35524494.109999999</v>
      </c>
      <c r="D5" s="2">
        <v>121</v>
      </c>
      <c r="E5" s="3">
        <v>22832370.579999998</v>
      </c>
      <c r="F5" s="2">
        <v>89</v>
      </c>
      <c r="G5" s="3">
        <f t="shared" si="0"/>
        <v>12692123.530000001</v>
      </c>
    </row>
    <row r="6" spans="1:7" x14ac:dyDescent="0.35">
      <c r="A6" s="6" t="s">
        <v>17</v>
      </c>
      <c r="B6" s="2">
        <v>29</v>
      </c>
      <c r="C6" s="3">
        <v>4689936.9400000004</v>
      </c>
      <c r="D6" s="2">
        <v>921</v>
      </c>
      <c r="E6" s="3">
        <v>127194263.25</v>
      </c>
      <c r="F6" s="2">
        <v>-892</v>
      </c>
      <c r="G6" s="3">
        <f t="shared" si="0"/>
        <v>-122504326.31</v>
      </c>
    </row>
    <row r="7" spans="1:7" x14ac:dyDescent="0.35">
      <c r="A7" s="6" t="s">
        <v>19</v>
      </c>
      <c r="B7" s="2">
        <v>0</v>
      </c>
      <c r="C7" s="3">
        <v>0</v>
      </c>
      <c r="D7" s="2">
        <v>6</v>
      </c>
      <c r="E7" s="3">
        <v>258035</v>
      </c>
      <c r="F7" s="2">
        <v>-6</v>
      </c>
      <c r="G7" s="3">
        <f t="shared" si="0"/>
        <v>-258035</v>
      </c>
    </row>
    <row r="8" spans="1:7" x14ac:dyDescent="0.35">
      <c r="A8" s="6" t="s">
        <v>22</v>
      </c>
      <c r="B8" s="2">
        <v>382</v>
      </c>
      <c r="C8" s="3">
        <v>59187506.590000004</v>
      </c>
      <c r="D8" s="2">
        <v>81</v>
      </c>
      <c r="E8" s="3">
        <v>21055905</v>
      </c>
      <c r="F8" s="2">
        <v>301</v>
      </c>
      <c r="G8" s="3">
        <f t="shared" si="0"/>
        <v>38131601.590000004</v>
      </c>
    </row>
    <row r="9" spans="1:7" x14ac:dyDescent="0.35">
      <c r="A9" s="6" t="s">
        <v>25</v>
      </c>
      <c r="B9" s="2">
        <v>0</v>
      </c>
      <c r="C9" s="3">
        <v>0</v>
      </c>
      <c r="D9" s="2">
        <v>2</v>
      </c>
      <c r="E9" s="3">
        <v>163436</v>
      </c>
      <c r="F9" s="2">
        <v>-2</v>
      </c>
      <c r="G9" s="3">
        <f t="shared" si="0"/>
        <v>-163436</v>
      </c>
    </row>
    <row r="10" spans="1:7" x14ac:dyDescent="0.35">
      <c r="A10" s="6" t="s">
        <v>26</v>
      </c>
      <c r="B10" s="2">
        <v>107</v>
      </c>
      <c r="C10" s="3">
        <v>36714298.810000002</v>
      </c>
      <c r="D10" s="2">
        <v>4</v>
      </c>
      <c r="E10" s="3">
        <v>676293</v>
      </c>
      <c r="F10" s="2">
        <v>103</v>
      </c>
      <c r="G10" s="3">
        <f t="shared" si="0"/>
        <v>36038005.810000002</v>
      </c>
    </row>
    <row r="11" spans="1:7" x14ac:dyDescent="0.35">
      <c r="A11" s="6" t="s">
        <v>28</v>
      </c>
      <c r="B11" s="2">
        <v>0</v>
      </c>
      <c r="C11" s="3">
        <v>0</v>
      </c>
      <c r="D11" s="2">
        <v>70</v>
      </c>
      <c r="E11" s="3">
        <v>5365082.5999999996</v>
      </c>
      <c r="F11" s="2">
        <v>-70</v>
      </c>
      <c r="G11" s="3">
        <f t="shared" si="0"/>
        <v>-5365082.5999999996</v>
      </c>
    </row>
    <row r="12" spans="1:7" x14ac:dyDescent="0.35">
      <c r="A12" s="6" t="s">
        <v>30</v>
      </c>
      <c r="B12" s="2">
        <v>0</v>
      </c>
      <c r="C12" s="3">
        <v>0</v>
      </c>
      <c r="D12" s="2">
        <v>24</v>
      </c>
      <c r="E12" s="3">
        <v>905227.06</v>
      </c>
      <c r="F12" s="2">
        <v>-24</v>
      </c>
      <c r="G12" s="3">
        <f t="shared" si="0"/>
        <v>-905227.06</v>
      </c>
    </row>
    <row r="13" spans="1:7" x14ac:dyDescent="0.35">
      <c r="A13" s="7" t="s">
        <v>36</v>
      </c>
      <c r="B13" s="5">
        <f>SUM(B2:B12)</f>
        <v>735</v>
      </c>
      <c r="C13" s="5" cm="1">
        <f t="array" ref="C13">SUM(C2:C12-1)</f>
        <v>138545071.83000001</v>
      </c>
      <c r="D13" s="5">
        <f>SUM(D2:D12)</f>
        <v>1415</v>
      </c>
      <c r="E13" s="5" cm="1">
        <f t="array" ref="E13">SUM(E2:E12-1)</f>
        <v>204733172.86999997</v>
      </c>
      <c r="F13" s="4"/>
      <c r="G13" s="4"/>
    </row>
    <row r="14" spans="1:7" x14ac:dyDescent="0.35">
      <c r="A14" s="20" t="s">
        <v>39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6</v>
      </c>
    </row>
    <row r="15" spans="1:7" x14ac:dyDescent="0.35">
      <c r="A15" s="6" t="s">
        <v>8</v>
      </c>
      <c r="B15" s="2">
        <v>63</v>
      </c>
      <c r="C15" s="3">
        <v>10871943.01</v>
      </c>
      <c r="D15" s="2">
        <v>105</v>
      </c>
      <c r="E15" s="3">
        <v>22491805.219999999</v>
      </c>
      <c r="F15" s="2">
        <v>-42</v>
      </c>
      <c r="G15" s="3">
        <f t="shared" ref="G15:G27" si="1">SUM(C15-E15)</f>
        <v>-11619862.209999999</v>
      </c>
    </row>
    <row r="16" spans="1:7" x14ac:dyDescent="0.35">
      <c r="A16" s="6" t="s">
        <v>10</v>
      </c>
      <c r="B16" s="2">
        <v>0</v>
      </c>
      <c r="C16" s="3">
        <v>0</v>
      </c>
      <c r="D16" s="2">
        <v>6</v>
      </c>
      <c r="E16" s="3">
        <v>1959112.19</v>
      </c>
      <c r="F16" s="2">
        <v>-6</v>
      </c>
      <c r="G16" s="3">
        <f t="shared" si="1"/>
        <v>-1959112.19</v>
      </c>
    </row>
    <row r="17" spans="1:7" x14ac:dyDescent="0.35">
      <c r="A17" s="6" t="s">
        <v>32</v>
      </c>
      <c r="B17" s="2">
        <v>119</v>
      </c>
      <c r="C17" s="3">
        <v>17074138.609999999</v>
      </c>
      <c r="D17" s="2">
        <v>45</v>
      </c>
      <c r="E17" s="3">
        <v>11080806.9</v>
      </c>
      <c r="F17" s="2">
        <v>74</v>
      </c>
      <c r="G17" s="3">
        <f t="shared" si="1"/>
        <v>5993331.709999999</v>
      </c>
    </row>
    <row r="18" spans="1:7" x14ac:dyDescent="0.35">
      <c r="A18" s="6" t="s">
        <v>13</v>
      </c>
      <c r="B18" s="2">
        <v>67</v>
      </c>
      <c r="C18" s="3">
        <v>14044432.890000001</v>
      </c>
      <c r="D18" s="2">
        <v>29</v>
      </c>
      <c r="E18" s="3">
        <v>7966058.7800000003</v>
      </c>
      <c r="F18" s="2">
        <v>38</v>
      </c>
      <c r="G18" s="3">
        <f t="shared" si="1"/>
        <v>6078374.1100000003</v>
      </c>
    </row>
    <row r="19" spans="1:7" x14ac:dyDescent="0.35">
      <c r="A19" s="6" t="s">
        <v>14</v>
      </c>
      <c r="B19" s="2">
        <v>0</v>
      </c>
      <c r="C19" s="3">
        <v>0</v>
      </c>
      <c r="D19" s="2">
        <v>1</v>
      </c>
      <c r="E19" s="3">
        <v>19846.66</v>
      </c>
      <c r="F19" s="2">
        <v>-1</v>
      </c>
      <c r="G19" s="3">
        <f t="shared" si="1"/>
        <v>-19846.66</v>
      </c>
    </row>
    <row r="20" spans="1:7" x14ac:dyDescent="0.35">
      <c r="A20" s="6" t="s">
        <v>16</v>
      </c>
      <c r="B20" s="2">
        <v>11</v>
      </c>
      <c r="C20" s="3">
        <v>1014264.56</v>
      </c>
      <c r="D20" s="2">
        <v>38</v>
      </c>
      <c r="E20" s="3">
        <v>10799027.220000001</v>
      </c>
      <c r="F20" s="2">
        <v>-27</v>
      </c>
      <c r="G20" s="3">
        <f t="shared" si="1"/>
        <v>-9784762.6600000001</v>
      </c>
    </row>
    <row r="21" spans="1:7" x14ac:dyDescent="0.35">
      <c r="A21" s="6" t="s">
        <v>18</v>
      </c>
      <c r="B21" s="2">
        <v>217</v>
      </c>
      <c r="C21" s="3">
        <v>42606791.149999999</v>
      </c>
      <c r="D21" s="2">
        <v>52</v>
      </c>
      <c r="E21" s="3">
        <v>5910239</v>
      </c>
      <c r="F21" s="2">
        <v>165</v>
      </c>
      <c r="G21" s="3">
        <f t="shared" si="1"/>
        <v>36696552.149999999</v>
      </c>
    </row>
    <row r="22" spans="1:7" x14ac:dyDescent="0.35">
      <c r="A22" s="6" t="s">
        <v>20</v>
      </c>
      <c r="B22" s="2">
        <v>2</v>
      </c>
      <c r="C22" s="3">
        <v>553632</v>
      </c>
      <c r="D22" s="2">
        <v>20</v>
      </c>
      <c r="E22" s="3">
        <v>6616389.21</v>
      </c>
      <c r="F22" s="2">
        <v>-18</v>
      </c>
      <c r="G22" s="3">
        <f t="shared" si="1"/>
        <v>-6062757.21</v>
      </c>
    </row>
    <row r="23" spans="1:7" x14ac:dyDescent="0.35">
      <c r="A23" s="6" t="s">
        <v>21</v>
      </c>
      <c r="B23" s="2">
        <v>0</v>
      </c>
      <c r="C23" s="3">
        <v>0</v>
      </c>
      <c r="D23" s="2">
        <v>5</v>
      </c>
      <c r="E23" s="3">
        <v>139525</v>
      </c>
      <c r="F23" s="2">
        <v>-5</v>
      </c>
      <c r="G23" s="3">
        <f t="shared" si="1"/>
        <v>-139525</v>
      </c>
    </row>
    <row r="24" spans="1:7" x14ac:dyDescent="0.35">
      <c r="A24" s="6" t="s">
        <v>23</v>
      </c>
      <c r="B24" s="2">
        <v>0</v>
      </c>
      <c r="C24" s="3">
        <v>0</v>
      </c>
      <c r="D24" s="2">
        <v>2</v>
      </c>
      <c r="E24" s="3">
        <v>90597.66</v>
      </c>
      <c r="F24" s="2">
        <v>-2</v>
      </c>
      <c r="G24" s="3">
        <f t="shared" si="1"/>
        <v>-90597.66</v>
      </c>
    </row>
    <row r="25" spans="1:7" x14ac:dyDescent="0.35">
      <c r="A25" s="6" t="s">
        <v>24</v>
      </c>
      <c r="B25" s="2">
        <v>174</v>
      </c>
      <c r="C25" s="3">
        <v>26504030.989999998</v>
      </c>
      <c r="D25" s="2">
        <v>81</v>
      </c>
      <c r="E25" s="3">
        <v>19672704.59</v>
      </c>
      <c r="F25" s="2">
        <v>93</v>
      </c>
      <c r="G25" s="3">
        <f t="shared" si="1"/>
        <v>6831326.3999999985</v>
      </c>
    </row>
    <row r="26" spans="1:7" x14ac:dyDescent="0.35">
      <c r="A26" s="6" t="s">
        <v>27</v>
      </c>
      <c r="B26" s="2">
        <v>0</v>
      </c>
      <c r="C26" s="3">
        <v>0</v>
      </c>
      <c r="D26" s="2">
        <v>3</v>
      </c>
      <c r="E26" s="3">
        <v>307524.59999999998</v>
      </c>
      <c r="F26" s="2">
        <v>-3</v>
      </c>
      <c r="G26" s="3">
        <f t="shared" si="1"/>
        <v>-307524.59999999998</v>
      </c>
    </row>
    <row r="27" spans="1:7" x14ac:dyDescent="0.35">
      <c r="A27" s="6" t="s">
        <v>29</v>
      </c>
      <c r="B27" s="2">
        <v>527</v>
      </c>
      <c r="C27" s="3">
        <v>77960153.390000001</v>
      </c>
      <c r="D27" s="2">
        <v>113</v>
      </c>
      <c r="E27" s="3">
        <v>37387648.530000001</v>
      </c>
      <c r="F27" s="2">
        <v>414</v>
      </c>
      <c r="G27" s="3">
        <f t="shared" si="1"/>
        <v>40572504.859999999</v>
      </c>
    </row>
    <row r="28" spans="1:7" x14ac:dyDescent="0.35">
      <c r="A28" s="14" t="s">
        <v>37</v>
      </c>
      <c r="B28" s="14">
        <f>SUM(B15:B27)</f>
        <v>1180</v>
      </c>
      <c r="C28" s="14">
        <f>SUM(C15:C27)</f>
        <v>190629386.59999999</v>
      </c>
      <c r="D28" s="14">
        <f>SUM(D15:D27)</f>
        <v>500</v>
      </c>
      <c r="E28" s="14">
        <f>SUM(E15:E27)</f>
        <v>124441285.55999999</v>
      </c>
      <c r="F28" s="14"/>
      <c r="G28" s="14"/>
    </row>
    <row r="29" spans="1:7" x14ac:dyDescent="0.35">
      <c r="A29" s="15" t="s">
        <v>31</v>
      </c>
      <c r="B29" s="16">
        <v>1915</v>
      </c>
      <c r="C29" s="16">
        <v>329174469.43000001</v>
      </c>
      <c r="D29" s="16">
        <v>1915</v>
      </c>
      <c r="E29" s="16">
        <v>329174469.43000001</v>
      </c>
      <c r="F29" s="15"/>
      <c r="G29" s="15"/>
    </row>
  </sheetData>
  <pageMargins left="0.7" right="0.7" top="0.75" bottom="0.75" header="0.3" footer="0.3"/>
  <pageSetup paperSize="9" orientation="portrait" r:id="rId1"/>
  <ignoredErrors>
    <ignoredError sqref="C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Q3 2023</vt:lpstr>
      <vt:lpstr>Juli 2023</vt:lpstr>
      <vt:lpstr>Augusti 2023</vt:lpstr>
      <vt:lpstr>September 2023</vt:lpstr>
      <vt:lpstr>Fördelning mellan trad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2023-10-04T08:08:34Z</dcterms:created>
  <dcterms:modified xsi:type="dcterms:W3CDTF">2024-03-12T08:27:20Z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2023-10-04T08:10:07Z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2560fc78-2a44-4341-a48c-28ebaf396360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1870612918</vt:i4>
  </property>
  <property fmtid="{D5CDD505-2E9C-101B-9397-08002B2CF9AE}" pid="12" name="_NewReviewCycle">
    <vt:lpwstr/>
  </property>
  <property fmtid="{D5CDD505-2E9C-101B-9397-08002B2CF9AE}" pid="13" name="_EmailSubject">
    <vt:lpwstr>Rättad statistik för kapitalflyttar Q3, 2023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